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fff30c5ae8d6532/Documents/goncalovf.com/"/>
    </mc:Choice>
  </mc:AlternateContent>
  <xr:revisionPtr revIDLastSave="76" documentId="8_{BDE05980-8799-467D-B5B4-7A2CFC95EDAC}" xr6:coauthVersionLast="45" xr6:coauthVersionMax="45" xr10:uidLastSave="{146547FD-17CD-49B2-BDE8-830D0C7A3414}"/>
  <bookViews>
    <workbookView xWindow="23880" yWindow="-120" windowWidth="29040" windowHeight="18240" xr2:uid="{5F45C491-8335-4CA2-BB97-A523901AF2FC}"/>
  </bookViews>
  <sheets>
    <sheet name="pricing" sheetId="1" r:id="rId1"/>
  </sheets>
  <externalReferences>
    <externalReference r:id="rId2"/>
    <externalReference r:id="rId3"/>
  </externalReferences>
  <definedNames>
    <definedName name="__FDS_HYPERLINK_TOGGLE_STATE__" hidden="1">"ON"</definedName>
    <definedName name="BLPH1" hidden="1">'[1]Mthly Data'!$A$3</definedName>
    <definedName name="BLPH2" hidden="1">'[2]Mthly Data'!#REF!</definedName>
    <definedName name="BLPH3" hidden="1">'[2]Mthly Data'!#REF!</definedName>
    <definedName name="blph4" hidden="1">'[2]Mthly Data'!#REF!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CURRENCY" hidden="1">"c2140"</definedName>
    <definedName name="IQ_EST_DATE" hidden="1">"c1634"</definedName>
    <definedName name="IQ_EST_EPS_GROWTH_1YR" hidden="1">"c1636"</definedName>
    <definedName name="IQ_EST_EPS_GROWTH_5YR" hidden="1">"c1655"</definedName>
    <definedName name="IQ_EST_EPS_GROWTH_Q_1YR" hidden="1">"c1641"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C_RATIO" hidden="1">"c2783"</definedName>
    <definedName name="IQ_MC_STATUTORY_SURPLUS" hidden="1">"c2772"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EVISION_DATE_" hidden="1">39198.552349537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9" i="1" l="1"/>
  <c r="H13" i="1"/>
  <c r="H49" i="1"/>
  <c r="G49" i="1"/>
  <c r="F49" i="1"/>
  <c r="E49" i="1"/>
  <c r="D49" i="1"/>
  <c r="C49" i="1"/>
  <c r="H45" i="1"/>
  <c r="F45" i="1"/>
  <c r="E45" i="1"/>
  <c r="D45" i="1"/>
  <c r="H41" i="1"/>
  <c r="G41" i="1"/>
  <c r="F41" i="1"/>
  <c r="E41" i="1"/>
  <c r="D41" i="1"/>
  <c r="J37" i="1"/>
  <c r="I37" i="1"/>
  <c r="K35" i="1"/>
  <c r="J33" i="1"/>
  <c r="I33" i="1"/>
  <c r="H33" i="1"/>
  <c r="G33" i="1"/>
  <c r="F33" i="1"/>
  <c r="E33" i="1"/>
  <c r="D33" i="1"/>
  <c r="J29" i="1"/>
  <c r="I29" i="1"/>
  <c r="F29" i="1"/>
  <c r="E29" i="1"/>
  <c r="D29" i="1"/>
  <c r="J25" i="1"/>
  <c r="I25" i="1"/>
  <c r="H25" i="1"/>
  <c r="G25" i="1"/>
  <c r="F25" i="1"/>
  <c r="E25" i="1"/>
  <c r="D25" i="1"/>
  <c r="K23" i="1"/>
  <c r="H21" i="1"/>
  <c r="F21" i="1"/>
  <c r="E21" i="1"/>
  <c r="D21" i="1"/>
  <c r="K19" i="1"/>
  <c r="J17" i="1"/>
  <c r="I17" i="1"/>
  <c r="H17" i="1"/>
  <c r="G17" i="1"/>
  <c r="F17" i="1"/>
  <c r="E17" i="1"/>
  <c r="D17" i="1"/>
  <c r="K15" i="1"/>
  <c r="F13" i="1"/>
  <c r="E13" i="1"/>
  <c r="D13" i="1"/>
  <c r="C13" i="1"/>
  <c r="J9" i="1"/>
  <c r="I9" i="1"/>
  <c r="H9" i="1"/>
  <c r="F9" i="1"/>
  <c r="E9" i="1"/>
  <c r="D9" i="1"/>
  <c r="C9" i="1"/>
</calcChain>
</file>

<file path=xl/sharedStrings.xml><?xml version="1.0" encoding="utf-8"?>
<sst xmlns="http://schemas.openxmlformats.org/spreadsheetml/2006/main" count="107" uniqueCount="49">
  <si>
    <t>Fees</t>
  </si>
  <si>
    <t>Euronext</t>
  </si>
  <si>
    <t>Madrid, Frankfurt</t>
  </si>
  <si>
    <t>*</t>
  </si>
  <si>
    <t>-</t>
  </si>
  <si>
    <t>10 ordens/mês</t>
  </si>
  <si>
    <t>Santander</t>
  </si>
  <si>
    <t>11,70 - 14,15 €</t>
  </si>
  <si>
    <t>BPI</t>
  </si>
  <si>
    <t>Millennium BCP</t>
  </si>
  <si>
    <t>Eurobic</t>
  </si>
  <si>
    <t>Banco Invest - Trading Platform (BTrader Plus = Interactive Brokers)</t>
  </si>
  <si>
    <t>BiG - Trading Platform (Saxo Bank)</t>
  </si>
  <si>
    <t>Bankinter - Trading Platform</t>
  </si>
  <si>
    <t>ActivoBank - Trading Platform</t>
  </si>
  <si>
    <t>Best - Trading Platform</t>
  </si>
  <si>
    <t>Banco Invest - Current Account</t>
  </si>
  <si>
    <t>BiG - Current Account</t>
  </si>
  <si>
    <t>Confirm</t>
  </si>
  <si>
    <t>Minimum</t>
  </si>
  <si>
    <t>Transition at</t>
  </si>
  <si>
    <t>Commission</t>
  </si>
  <si>
    <t>Lisbon</t>
  </si>
  <si>
    <t>Amsterdam, Brussels e Paris</t>
  </si>
  <si>
    <t>London</t>
  </si>
  <si>
    <t>Other European</t>
  </si>
  <si>
    <t>NASDAQ and NYSE</t>
  </si>
  <si>
    <t>Dividends</t>
  </si>
  <si>
    <t>Bond Interest</t>
  </si>
  <si>
    <t>Bonds</t>
  </si>
  <si>
    <t>Stock</t>
  </si>
  <si>
    <t>USA</t>
  </si>
  <si>
    <t>Europe</t>
  </si>
  <si>
    <t>Commissions on Trading</t>
  </si>
  <si>
    <t>Comissions on Income</t>
  </si>
  <si>
    <t>"Custódia de Títulos"
(every 3 months, with VAT incl.)</t>
  </si>
  <si>
    <t>Notes</t>
  </si>
  <si>
    <t>0,02 USD/stock</t>
  </si>
  <si>
    <t>0,025 USD/stock</t>
  </si>
  <si>
    <t>* Depends on currency.
Comission to transfer funds to other banks: 0,20% with minimum of 20€.</t>
  </si>
  <si>
    <t>(1) Nasdaq e NYSE: "Above 10" the comission is of 0,045 USD/stock (minimum of 18 USD).
* Depends on currency.
Comission to transfer funds to other banks: 0,25% with minimum of 25€.</t>
  </si>
  <si>
    <t>(1) In Lisbon, for orders beyond the first 10 orders in a month, a 5€ commission is applied.
(2) Madrid is included in "Other European"
* Depends on currency.</t>
  </si>
  <si>
    <t>Comission to transfer funds to other banks: 0,20% with minimum of 20€.</t>
  </si>
  <si>
    <t>(1) Trimester fee of 0,02% for portfolios from 47.500 €, with a maximum of 14,15 € reached when the portfolio is worth 70.750 €.</t>
  </si>
  <si>
    <t>Comission to transfer funds to other banks: 0,25% with minimum of 25€.</t>
  </si>
  <si>
    <t>(1) Does not state prices for Frankfurt.
(2) The minimum values for Stockholm and Zurich are in their respective currencies.</t>
  </si>
  <si>
    <t>* Depends on country.</t>
  </si>
  <si>
    <t>For portfolios over 350.000 €, the annual fees are of 0,10% up to 125 €/trimester.</t>
  </si>
  <si>
    <t>As of 10 Apr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</si>
</sst>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€-1]"/>
    <numFmt numFmtId="165" formatCode="#,##0.00\ [$£-809]"/>
    <numFmt numFmtId="166" formatCode="#,##0.00\ [$$-409]"/>
    <numFmt numFmtId="167" formatCode="0.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/>
      <top/>
      <bottom style="thin">
        <color theme="9"/>
      </bottom>
      <diagonal/>
    </border>
    <border>
      <left/>
      <right style="thin">
        <color theme="0"/>
      </right>
      <top/>
      <bottom style="thin">
        <color theme="9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 style="thin">
        <color theme="9"/>
      </left>
      <right style="thin">
        <color theme="9"/>
      </right>
      <top/>
      <bottom style="thin">
        <color theme="9"/>
      </bottom>
      <diagonal/>
    </border>
    <border>
      <left/>
      <right style="thin">
        <color theme="9"/>
      </right>
      <top/>
      <bottom style="thin">
        <color theme="9"/>
      </bottom>
      <diagonal/>
    </border>
    <border>
      <left/>
      <right/>
      <top/>
      <bottom style="thin">
        <color theme="9"/>
      </bottom>
      <diagonal/>
    </border>
    <border>
      <left/>
      <right/>
      <top style="thin">
        <color theme="9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164" fontId="0" fillId="0" borderId="0" xfId="0" applyNumberFormat="1"/>
    <xf numFmtId="10" fontId="0" fillId="0" borderId="0" xfId="1" applyNumberFormat="1" applyFont="1"/>
    <xf numFmtId="0" fontId="2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0" fontId="2" fillId="2" borderId="1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3" borderId="3" xfId="0" applyFill="1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0" fillId="3" borderId="6" xfId="0" applyFill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2" xfId="0" applyFont="1" applyBorder="1"/>
    <xf numFmtId="0" fontId="3" fillId="0" borderId="0" xfId="0" applyFont="1"/>
    <xf numFmtId="0" fontId="0" fillId="0" borderId="0" xfId="0" applyAlignment="1">
      <alignment horizontal="left" vertical="top" indent="1"/>
    </xf>
    <xf numFmtId="0" fontId="0" fillId="3" borderId="0" xfId="0" applyFill="1" applyAlignment="1">
      <alignment horizontal="left" vertical="center" indent="1"/>
    </xf>
    <xf numFmtId="10" fontId="0" fillId="3" borderId="13" xfId="1" applyNumberFormat="1" applyFont="1" applyFill="1" applyBorder="1"/>
    <xf numFmtId="164" fontId="0" fillId="3" borderId="13" xfId="0" applyNumberFormat="1" applyFill="1" applyBorder="1" applyAlignment="1">
      <alignment horizontal="right"/>
    </xf>
    <xf numFmtId="0" fontId="0" fillId="3" borderId="13" xfId="0" applyFill="1" applyBorder="1" applyAlignment="1">
      <alignment horizontal="right"/>
    </xf>
    <xf numFmtId="164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left" vertical="top" wrapText="1" indent="1"/>
    </xf>
    <xf numFmtId="0" fontId="0" fillId="0" borderId="0" xfId="0" applyAlignment="1">
      <alignment horizontal="left" vertical="center" indent="1"/>
    </xf>
    <xf numFmtId="165" fontId="0" fillId="0" borderId="0" xfId="0" applyNumberFormat="1"/>
    <xf numFmtId="164" fontId="0" fillId="0" borderId="0" xfId="0" applyNumberFormat="1" applyAlignment="1">
      <alignment horizontal="right"/>
    </xf>
    <xf numFmtId="166" fontId="0" fillId="0" borderId="0" xfId="0" applyNumberFormat="1"/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top" indent="1"/>
    </xf>
    <xf numFmtId="0" fontId="0" fillId="3" borderId="12" xfId="0" applyFill="1" applyBorder="1" applyAlignment="1">
      <alignment horizontal="left" vertical="center" indent="1"/>
    </xf>
    <xf numFmtId="164" fontId="0" fillId="3" borderId="12" xfId="0" applyNumberFormat="1" applyFill="1" applyBorder="1" applyAlignment="1">
      <alignment horizontal="right"/>
    </xf>
    <xf numFmtId="165" fontId="0" fillId="3" borderId="12" xfId="0" applyNumberFormat="1" applyFill="1" applyBorder="1"/>
    <xf numFmtId="166" fontId="0" fillId="3" borderId="12" xfId="0" applyNumberFormat="1" applyFill="1" applyBorder="1" applyAlignment="1">
      <alignment horizontal="right"/>
    </xf>
    <xf numFmtId="164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left" vertical="top" indent="1"/>
    </xf>
    <xf numFmtId="0" fontId="3" fillId="0" borderId="4" xfId="0" applyFont="1" applyBorder="1"/>
    <xf numFmtId="164" fontId="0" fillId="0" borderId="4" xfId="0" applyNumberFormat="1" applyBorder="1" applyAlignment="1">
      <alignment horizontal="right"/>
    </xf>
    <xf numFmtId="164" fontId="0" fillId="0" borderId="4" xfId="0" applyNumberFormat="1" applyBorder="1"/>
    <xf numFmtId="0" fontId="0" fillId="3" borderId="0" xfId="0" applyFill="1" applyAlignment="1">
      <alignment horizontal="right"/>
    </xf>
    <xf numFmtId="10" fontId="0" fillId="0" borderId="0" xfId="1" applyNumberFormat="1" applyFont="1" applyBorder="1" applyAlignment="1">
      <alignment horizontal="right"/>
    </xf>
    <xf numFmtId="164" fontId="0" fillId="3" borderId="12" xfId="0" applyNumberFormat="1" applyFill="1" applyBorder="1"/>
    <xf numFmtId="167" fontId="0" fillId="3" borderId="13" xfId="1" applyNumberFormat="1" applyFont="1" applyFill="1" applyBorder="1"/>
    <xf numFmtId="164" fontId="0" fillId="0" borderId="13" xfId="0" applyNumberFormat="1" applyBorder="1" applyAlignment="1">
      <alignment horizontal="left" vertical="top" indent="1"/>
    </xf>
    <xf numFmtId="164" fontId="0" fillId="3" borderId="13" xfId="0" applyNumberFormat="1" applyFill="1" applyBorder="1"/>
    <xf numFmtId="10" fontId="0" fillId="3" borderId="13" xfId="1" applyNumberFormat="1" applyFont="1" applyFill="1" applyBorder="1" applyAlignment="1">
      <alignment horizontal="right"/>
    </xf>
    <xf numFmtId="166" fontId="0" fillId="3" borderId="12" xfId="0" applyNumberFormat="1" applyFill="1" applyBorder="1"/>
    <xf numFmtId="10" fontId="0" fillId="0" borderId="12" xfId="1" applyNumberFormat="1" applyFont="1" applyFill="1" applyBorder="1" applyAlignment="1">
      <alignment horizontal="right"/>
    </xf>
    <xf numFmtId="10" fontId="0" fillId="0" borderId="12" xfId="1" applyNumberFormat="1" applyFont="1" applyFill="1" applyBorder="1"/>
    <xf numFmtId="0" fontId="0" fillId="0" borderId="4" xfId="0" applyBorder="1" applyAlignment="1">
      <alignment horizontal="right"/>
    </xf>
    <xf numFmtId="0" fontId="0" fillId="0" borderId="0" xfId="0" applyAlignment="1">
      <alignment vertical="center" wrapText="1"/>
    </xf>
    <xf numFmtId="10" fontId="0" fillId="3" borderId="0" xfId="1" applyNumberFormat="1" applyFont="1" applyFill="1" applyBorder="1" applyAlignment="1">
      <alignment horizontal="right"/>
    </xf>
    <xf numFmtId="10" fontId="0" fillId="3" borderId="0" xfId="1" applyNumberFormat="1" applyFont="1" applyFill="1" applyBorder="1"/>
    <xf numFmtId="0" fontId="0" fillId="0" borderId="0" xfId="0" applyAlignment="1">
      <alignment horizontal="centerContinuous"/>
    </xf>
    <xf numFmtId="0" fontId="0" fillId="0" borderId="0" xfId="0" applyAlignment="1">
      <alignment horizontal="left" vertical="top" wrapText="1" indent="1"/>
    </xf>
    <xf numFmtId="0" fontId="0" fillId="0" borderId="12" xfId="0" applyBorder="1" applyAlignment="1">
      <alignment horizontal="left" vertical="top" wrapText="1" indent="1"/>
    </xf>
    <xf numFmtId="0" fontId="0" fillId="0" borderId="13" xfId="0" applyBorder="1" applyAlignment="1">
      <alignment horizontal="left" vertical="top" indent="1"/>
    </xf>
    <xf numFmtId="164" fontId="4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ndexServices\Melinda\Global%20Index%20Review\US%20Indic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ndexServices\Melinda\Global%20Index%20Review\Index%20Review%204%20(US%20Indice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 Data"/>
      <sheetName val="Annual Data"/>
      <sheetName val="sectors"/>
      <sheetName val="sectors _ annual"/>
      <sheetName val="Stats"/>
      <sheetName val="size"/>
      <sheetName val="Excess Returns"/>
      <sheetName val="risk vs return"/>
      <sheetName val="S&amp;P 500"/>
      <sheetName val="cons disc"/>
      <sheetName val="cons staple"/>
      <sheetName val="energy"/>
      <sheetName val="Financial"/>
      <sheetName val="Healthcare"/>
      <sheetName val="Industrials"/>
      <sheetName val="Info Tech"/>
      <sheetName val="Materials"/>
      <sheetName val="Telecom"/>
      <sheetName val="Utilities"/>
      <sheetName val="mid cap"/>
      <sheetName val="sml cap"/>
      <sheetName val="total mkt"/>
      <sheetName val="largecap"/>
    </sheetNames>
    <sheetDataSet>
      <sheetData sheetId="0">
        <row r="3">
          <cell r="A3">
            <v>32142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Mthly Data"/>
      <sheetName val="Mthly Data (TR)"/>
      <sheetName val="sectors"/>
      <sheetName val="Qtrly Data"/>
      <sheetName val="Stats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500 portfolio"/>
      <sheetName val="500 pivot"/>
      <sheetName val="400 portfolio"/>
      <sheetName val="600 portfolio"/>
      <sheetName val="super portfolio"/>
      <sheetName val="900 portfolio"/>
      <sheetName val="1000 portfolio"/>
      <sheetName val="100 portfolio"/>
      <sheetName val="500 G portfolio"/>
      <sheetName val="500 V portfolio"/>
      <sheetName val="500 EWI portfolio"/>
      <sheetName val="1000 pivot"/>
      <sheetName val="400 G portfolio"/>
      <sheetName val="400 V portfolio"/>
      <sheetName val="600 G portfolio"/>
      <sheetName val="600 V portfolio"/>
      <sheetName val="sml mid pivot"/>
      <sheetName val="G&amp;V Comp"/>
      <sheetName val="Annual Data"/>
      <sheetName val="sectors annual"/>
      <sheetName val="34"/>
      <sheetName val="35"/>
      <sheetName val="36"/>
      <sheetName val="37"/>
      <sheetName val="38"/>
      <sheetName val="39"/>
      <sheetName val="Index Comp (TR)"/>
      <sheetName val="REIT"/>
      <sheetName val="REIT portfolio"/>
      <sheetName val="1000 porfolio"/>
      <sheetName val="42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 refreshError="1"/>
      <sheetData sheetId="6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BC5D0-42E7-47AE-9165-A64DBDBC8A1D}">
  <sheetPr>
    <pageSetUpPr autoPageBreaks="0"/>
  </sheetPr>
  <dimension ref="A1:R49"/>
  <sheetViews>
    <sheetView showGridLines="0" tabSelected="1" workbookViewId="0">
      <pane ySplit="5" topLeftCell="A6" activePane="bottomLeft" state="frozen"/>
      <selection pane="bottomLeft" activeCell="B1" sqref="B1"/>
    </sheetView>
  </sheetViews>
  <sheetFormatPr defaultColWidth="0" defaultRowHeight="15" x14ac:dyDescent="0.25"/>
  <cols>
    <col min="1" max="1" width="1.7109375" customWidth="1"/>
    <col min="2" max="2" width="18.42578125" bestFit="1" customWidth="1"/>
    <col min="3" max="11" width="15.7109375" customWidth="1"/>
    <col min="12" max="12" width="83.7109375" customWidth="1"/>
    <col min="13" max="13" width="1.7109375" customWidth="1"/>
    <col min="14" max="18" width="0" hidden="1" customWidth="1"/>
    <col min="19" max="16384" width="9.140625" hidden="1"/>
  </cols>
  <sheetData>
    <row r="1" spans="2:12" x14ac:dyDescent="0.25">
      <c r="B1" t="s">
        <v>48</v>
      </c>
      <c r="D1" s="1"/>
      <c r="E1" s="1"/>
      <c r="G1" s="2"/>
    </row>
    <row r="2" spans="2:12" x14ac:dyDescent="0.25">
      <c r="C2" s="3" t="s">
        <v>33</v>
      </c>
      <c r="D2" s="4"/>
      <c r="E2" s="4"/>
      <c r="F2" s="4"/>
      <c r="G2" s="4"/>
      <c r="H2" s="4"/>
      <c r="I2" s="5" t="s">
        <v>34</v>
      </c>
      <c r="J2" s="6"/>
      <c r="K2" s="3" t="s">
        <v>0</v>
      </c>
    </row>
    <row r="3" spans="2:12" ht="15" customHeight="1" x14ac:dyDescent="0.25">
      <c r="C3" s="7" t="s">
        <v>32</v>
      </c>
      <c r="D3" s="8"/>
      <c r="E3" s="8"/>
      <c r="F3" s="8"/>
      <c r="G3" s="9"/>
      <c r="H3" s="10" t="s">
        <v>31</v>
      </c>
      <c r="I3" s="10" t="s">
        <v>30</v>
      </c>
      <c r="J3" s="10" t="s">
        <v>29</v>
      </c>
      <c r="K3" s="11" t="s">
        <v>35</v>
      </c>
    </row>
    <row r="4" spans="2:12" ht="15" customHeight="1" x14ac:dyDescent="0.25">
      <c r="C4" s="12" t="s">
        <v>1</v>
      </c>
      <c r="D4" s="13"/>
      <c r="E4" s="11" t="s">
        <v>24</v>
      </c>
      <c r="F4" s="11" t="s">
        <v>2</v>
      </c>
      <c r="G4" s="11" t="s">
        <v>25</v>
      </c>
      <c r="H4" s="11" t="s">
        <v>26</v>
      </c>
      <c r="I4" s="11" t="s">
        <v>27</v>
      </c>
      <c r="J4" s="11" t="s">
        <v>28</v>
      </c>
      <c r="K4" s="14"/>
      <c r="L4" s="15" t="s">
        <v>36</v>
      </c>
    </row>
    <row r="5" spans="2:12" s="16" customFormat="1" ht="30" x14ac:dyDescent="0.25">
      <c r="C5" s="17" t="s">
        <v>22</v>
      </c>
      <c r="D5" s="17" t="s">
        <v>23</v>
      </c>
      <c r="E5" s="18"/>
      <c r="F5" s="18"/>
      <c r="G5" s="18"/>
      <c r="H5" s="18"/>
      <c r="I5" s="18"/>
      <c r="J5" s="18"/>
      <c r="K5" s="18"/>
      <c r="L5" s="19"/>
    </row>
    <row r="6" spans="2:12" ht="24.95" customHeight="1" x14ac:dyDescent="0.25">
      <c r="B6" s="20" t="s">
        <v>11</v>
      </c>
      <c r="C6" s="1"/>
      <c r="D6" s="1"/>
      <c r="E6" s="1"/>
      <c r="F6" s="1"/>
      <c r="G6" s="1"/>
      <c r="H6" s="1"/>
      <c r="I6" s="21"/>
      <c r="J6" s="21"/>
      <c r="K6" s="21"/>
      <c r="L6" s="22"/>
    </row>
    <row r="7" spans="2:12" x14ac:dyDescent="0.25">
      <c r="B7" s="23" t="s">
        <v>21</v>
      </c>
      <c r="C7" s="24">
        <v>1.5E-3</v>
      </c>
      <c r="D7" s="24">
        <v>1.5E-3</v>
      </c>
      <c r="E7" s="24">
        <v>1.5E-3</v>
      </c>
      <c r="F7" s="24">
        <v>1.5E-3</v>
      </c>
      <c r="G7" s="25" t="s">
        <v>3</v>
      </c>
      <c r="H7" s="26" t="s">
        <v>37</v>
      </c>
      <c r="I7" s="24">
        <v>0.02</v>
      </c>
      <c r="J7" s="24">
        <v>0.02</v>
      </c>
      <c r="K7" s="27">
        <v>0</v>
      </c>
      <c r="L7" s="28" t="s">
        <v>39</v>
      </c>
    </row>
    <row r="8" spans="2:12" x14ac:dyDescent="0.25">
      <c r="B8" s="29" t="s">
        <v>19</v>
      </c>
      <c r="C8" s="1">
        <v>14</v>
      </c>
      <c r="D8" s="1">
        <v>14</v>
      </c>
      <c r="E8" s="30">
        <v>14</v>
      </c>
      <c r="F8" s="1">
        <v>14</v>
      </c>
      <c r="G8" s="31" t="s">
        <v>3</v>
      </c>
      <c r="H8" s="32">
        <v>14</v>
      </c>
      <c r="I8" s="31">
        <v>5</v>
      </c>
      <c r="J8" s="31">
        <v>5</v>
      </c>
      <c r="K8" s="33"/>
      <c r="L8" s="34"/>
    </row>
    <row r="9" spans="2:12" x14ac:dyDescent="0.25">
      <c r="B9" s="35" t="s">
        <v>20</v>
      </c>
      <c r="C9" s="36">
        <f>C8/C7</f>
        <v>9333.3333333333339</v>
      </c>
      <c r="D9" s="36">
        <f>D8/D7</f>
        <v>9333.3333333333339</v>
      </c>
      <c r="E9" s="37">
        <f>E8/E7</f>
        <v>9333.3333333333339</v>
      </c>
      <c r="F9" s="36">
        <f>F8/F7</f>
        <v>9333.3333333333339</v>
      </c>
      <c r="G9" s="36" t="s">
        <v>3</v>
      </c>
      <c r="H9" s="38" t="str">
        <f>14/0.02&amp;" acções"</f>
        <v>700 acções</v>
      </c>
      <c r="I9" s="36">
        <f>I8/I7</f>
        <v>250</v>
      </c>
      <c r="J9" s="36">
        <f>J8/J7</f>
        <v>250</v>
      </c>
      <c r="K9" s="39"/>
      <c r="L9" s="40"/>
    </row>
    <row r="10" spans="2:12" ht="24.95" customHeight="1" x14ac:dyDescent="0.25">
      <c r="B10" s="41" t="s">
        <v>12</v>
      </c>
      <c r="C10" s="42"/>
      <c r="D10" s="43"/>
      <c r="E10" s="43"/>
      <c r="F10" s="43"/>
      <c r="G10" s="42"/>
      <c r="H10" s="42"/>
      <c r="I10" s="21"/>
      <c r="J10" s="21"/>
      <c r="K10" s="41"/>
      <c r="L10" s="22"/>
    </row>
    <row r="11" spans="2:12" x14ac:dyDescent="0.25">
      <c r="B11" s="23" t="s">
        <v>21</v>
      </c>
      <c r="C11" s="24">
        <v>8.0000000000000004E-4</v>
      </c>
      <c r="D11" s="24">
        <v>1.1999999999999999E-3</v>
      </c>
      <c r="E11" s="24">
        <v>1.5E-3</v>
      </c>
      <c r="F11" s="24">
        <v>1.5E-3</v>
      </c>
      <c r="G11" s="24">
        <v>1.5E-3</v>
      </c>
      <c r="H11" s="44" t="s">
        <v>38</v>
      </c>
      <c r="I11" s="24">
        <v>0</v>
      </c>
      <c r="J11" s="24">
        <v>0</v>
      </c>
      <c r="K11" s="27">
        <v>0</v>
      </c>
      <c r="L11" s="28" t="s">
        <v>40</v>
      </c>
    </row>
    <row r="12" spans="2:12" x14ac:dyDescent="0.25">
      <c r="B12" s="29" t="s">
        <v>19</v>
      </c>
      <c r="C12" s="1">
        <v>8</v>
      </c>
      <c r="D12" s="1">
        <v>14.95</v>
      </c>
      <c r="E12" s="30">
        <v>14.95</v>
      </c>
      <c r="F12" s="1">
        <v>17.5</v>
      </c>
      <c r="G12" s="45" t="s">
        <v>3</v>
      </c>
      <c r="H12" s="32">
        <v>18</v>
      </c>
      <c r="I12" s="1">
        <v>0</v>
      </c>
      <c r="J12" s="1">
        <v>0</v>
      </c>
      <c r="K12" s="33"/>
      <c r="L12" s="34"/>
    </row>
    <row r="13" spans="2:12" x14ac:dyDescent="0.25">
      <c r="B13" s="35" t="s">
        <v>20</v>
      </c>
      <c r="C13" s="46">
        <f>C12/C11</f>
        <v>10000</v>
      </c>
      <c r="D13" s="46">
        <f>D12/D11</f>
        <v>12458.333333333334</v>
      </c>
      <c r="E13" s="37">
        <f>E12/E11</f>
        <v>9966.6666666666661</v>
      </c>
      <c r="F13" s="46">
        <f>F12/F11</f>
        <v>11666.666666666666</v>
      </c>
      <c r="G13" s="36" t="s">
        <v>3</v>
      </c>
      <c r="H13" s="38" t="str">
        <f>18/0.025&amp;" stocks"</f>
        <v>720 stocks</v>
      </c>
      <c r="I13" s="36" t="s">
        <v>4</v>
      </c>
      <c r="J13" s="36" t="s">
        <v>4</v>
      </c>
      <c r="K13" s="39"/>
      <c r="L13" s="40"/>
    </row>
    <row r="14" spans="2:12" ht="24.95" customHeight="1" x14ac:dyDescent="0.25">
      <c r="B14" s="41" t="s">
        <v>13</v>
      </c>
      <c r="C14" s="1"/>
      <c r="D14" s="1"/>
      <c r="E14" s="1"/>
      <c r="F14" s="1"/>
      <c r="G14" s="31"/>
      <c r="H14" s="1"/>
      <c r="I14" s="21"/>
      <c r="J14" s="21"/>
      <c r="K14" s="21"/>
      <c r="L14" s="22"/>
    </row>
    <row r="15" spans="2:12" x14ac:dyDescent="0.25">
      <c r="B15" s="23" t="s">
        <v>21</v>
      </c>
      <c r="C15" s="47">
        <v>1E-3</v>
      </c>
      <c r="D15" s="47">
        <v>1.25E-3</v>
      </c>
      <c r="E15" s="47">
        <v>1.25E-3</v>
      </c>
      <c r="F15" s="47">
        <v>1.25E-3</v>
      </c>
      <c r="G15" s="47">
        <v>1.25E-3</v>
      </c>
      <c r="H15" s="47">
        <v>1.25E-3</v>
      </c>
      <c r="I15" s="24">
        <v>0.02</v>
      </c>
      <c r="J15" s="24">
        <v>0.02</v>
      </c>
      <c r="K15" s="27">
        <f>35*1.23</f>
        <v>43.05</v>
      </c>
      <c r="L15" s="48"/>
    </row>
    <row r="16" spans="2:12" x14ac:dyDescent="0.25">
      <c r="B16" s="29" t="s">
        <v>19</v>
      </c>
      <c r="C16" s="1">
        <v>6</v>
      </c>
      <c r="D16" s="1">
        <v>10</v>
      </c>
      <c r="E16" s="1">
        <v>10</v>
      </c>
      <c r="F16" s="1">
        <v>10</v>
      </c>
      <c r="G16" s="1">
        <v>10</v>
      </c>
      <c r="H16" s="1">
        <v>10</v>
      </c>
      <c r="I16" s="1">
        <v>5</v>
      </c>
      <c r="J16" s="1">
        <v>5</v>
      </c>
      <c r="K16" s="33"/>
      <c r="L16" s="34"/>
    </row>
    <row r="17" spans="2:13" x14ac:dyDescent="0.25">
      <c r="B17" s="35" t="s">
        <v>20</v>
      </c>
      <c r="C17" s="46">
        <v>10000</v>
      </c>
      <c r="D17" s="46">
        <f t="shared" ref="D17:J17" si="0">D16/D15</f>
        <v>8000</v>
      </c>
      <c r="E17" s="46">
        <f t="shared" si="0"/>
        <v>8000</v>
      </c>
      <c r="F17" s="46">
        <f t="shared" si="0"/>
        <v>8000</v>
      </c>
      <c r="G17" s="46">
        <f t="shared" si="0"/>
        <v>8000</v>
      </c>
      <c r="H17" s="46">
        <f t="shared" si="0"/>
        <v>8000</v>
      </c>
      <c r="I17" s="46">
        <f t="shared" si="0"/>
        <v>250</v>
      </c>
      <c r="J17" s="46">
        <f t="shared" si="0"/>
        <v>250</v>
      </c>
      <c r="K17" s="39"/>
      <c r="L17" s="40"/>
    </row>
    <row r="18" spans="2:13" ht="24.95" customHeight="1" x14ac:dyDescent="0.25">
      <c r="B18" s="20" t="s">
        <v>14</v>
      </c>
      <c r="C18" s="1"/>
      <c r="D18" s="1"/>
      <c r="E18" s="1"/>
      <c r="F18" s="1"/>
      <c r="G18" s="1"/>
      <c r="H18" s="1"/>
      <c r="I18" s="21"/>
      <c r="J18" s="21"/>
      <c r="K18" s="21"/>
      <c r="L18" s="22"/>
    </row>
    <row r="19" spans="2:13" x14ac:dyDescent="0.25">
      <c r="B19" s="23" t="s">
        <v>21</v>
      </c>
      <c r="C19" s="49">
        <v>5</v>
      </c>
      <c r="D19" s="24">
        <v>1.5E-3</v>
      </c>
      <c r="E19" s="24">
        <v>2.5000000000000001E-3</v>
      </c>
      <c r="F19" s="24">
        <v>1.5E-3</v>
      </c>
      <c r="G19" s="50">
        <v>2.5000000000000001E-3</v>
      </c>
      <c r="H19" s="24">
        <v>1.5E-3</v>
      </c>
      <c r="I19" s="24">
        <v>2.4E-2</v>
      </c>
      <c r="J19" s="24">
        <v>2.4E-2</v>
      </c>
      <c r="K19" s="27">
        <f>5*1.23</f>
        <v>6.15</v>
      </c>
      <c r="L19" s="28" t="s">
        <v>41</v>
      </c>
    </row>
    <row r="20" spans="2:13" x14ac:dyDescent="0.25">
      <c r="B20" s="29" t="s">
        <v>19</v>
      </c>
      <c r="C20" s="1">
        <v>8.5</v>
      </c>
      <c r="D20" s="1">
        <v>15</v>
      </c>
      <c r="E20" s="30">
        <v>25</v>
      </c>
      <c r="F20" s="1">
        <v>15</v>
      </c>
      <c r="G20" s="31" t="s">
        <v>3</v>
      </c>
      <c r="H20" s="32">
        <v>15</v>
      </c>
      <c r="I20" s="31" t="s">
        <v>4</v>
      </c>
      <c r="J20" s="31" t="s">
        <v>4</v>
      </c>
      <c r="K20" s="33"/>
      <c r="L20" s="34"/>
    </row>
    <row r="21" spans="2:13" x14ac:dyDescent="0.25">
      <c r="B21" s="35" t="s">
        <v>20</v>
      </c>
      <c r="C21" s="36" t="s">
        <v>5</v>
      </c>
      <c r="D21" s="36">
        <f>D20/D19</f>
        <v>10000</v>
      </c>
      <c r="E21" s="37">
        <f>E20/E19</f>
        <v>10000</v>
      </c>
      <c r="F21" s="36">
        <f>F20/F19</f>
        <v>10000</v>
      </c>
      <c r="G21" s="36" t="s">
        <v>3</v>
      </c>
      <c r="H21" s="51">
        <f>H20/H19</f>
        <v>10000</v>
      </c>
      <c r="I21" s="36" t="s">
        <v>4</v>
      </c>
      <c r="J21" s="36" t="s">
        <v>4</v>
      </c>
      <c r="K21" s="39"/>
      <c r="L21" s="40"/>
    </row>
    <row r="22" spans="2:13" ht="24.95" customHeight="1" x14ac:dyDescent="0.25">
      <c r="B22" s="41" t="s">
        <v>15</v>
      </c>
      <c r="C22" s="42"/>
      <c r="D22" s="43"/>
      <c r="E22" s="43"/>
      <c r="F22" s="43"/>
      <c r="G22" s="42"/>
      <c r="H22" s="42"/>
      <c r="I22" s="21"/>
      <c r="J22" s="21"/>
      <c r="K22" s="41"/>
      <c r="L22" s="22"/>
    </row>
    <row r="23" spans="2:13" x14ac:dyDescent="0.25">
      <c r="B23" s="23" t="s">
        <v>21</v>
      </c>
      <c r="C23" s="50" t="s">
        <v>4</v>
      </c>
      <c r="D23" s="24">
        <v>2.5000000000000001E-3</v>
      </c>
      <c r="E23" s="24">
        <v>2.5000000000000001E-3</v>
      </c>
      <c r="F23" s="24">
        <v>2.5000000000000001E-3</v>
      </c>
      <c r="G23" s="24">
        <v>2.5000000000000001E-3</v>
      </c>
      <c r="H23" s="24">
        <v>2.5000000000000001E-3</v>
      </c>
      <c r="I23" s="24">
        <v>0.02</v>
      </c>
      <c r="J23" s="24">
        <v>0.02</v>
      </c>
      <c r="K23" s="27">
        <f>5*1.23</f>
        <v>6.15</v>
      </c>
      <c r="L23" s="28"/>
    </row>
    <row r="24" spans="2:13" x14ac:dyDescent="0.25">
      <c r="B24" s="29" t="s">
        <v>19</v>
      </c>
      <c r="C24" s="1">
        <v>6.9</v>
      </c>
      <c r="D24" s="1">
        <v>12</v>
      </c>
      <c r="E24" s="1">
        <v>12</v>
      </c>
      <c r="F24" s="1">
        <v>12</v>
      </c>
      <c r="G24" s="1">
        <v>12</v>
      </c>
      <c r="H24" s="1">
        <v>12</v>
      </c>
      <c r="I24" s="1">
        <v>2.5</v>
      </c>
      <c r="J24" s="1">
        <v>2.5</v>
      </c>
      <c r="K24" s="33"/>
      <c r="L24" s="34"/>
    </row>
    <row r="25" spans="2:13" x14ac:dyDescent="0.25">
      <c r="B25" s="35" t="s">
        <v>20</v>
      </c>
      <c r="C25" s="36" t="s">
        <v>4</v>
      </c>
      <c r="D25" s="46">
        <f t="shared" ref="D25:J25" si="1">D24/D23</f>
        <v>4800</v>
      </c>
      <c r="E25" s="46">
        <f t="shared" si="1"/>
        <v>4800</v>
      </c>
      <c r="F25" s="46">
        <f t="shared" si="1"/>
        <v>4800</v>
      </c>
      <c r="G25" s="46">
        <f t="shared" si="1"/>
        <v>4800</v>
      </c>
      <c r="H25" s="46">
        <f t="shared" si="1"/>
        <v>4800</v>
      </c>
      <c r="I25" s="46">
        <f t="shared" si="1"/>
        <v>125</v>
      </c>
      <c r="J25" s="46">
        <f t="shared" si="1"/>
        <v>125</v>
      </c>
      <c r="K25" s="39"/>
      <c r="L25" s="40"/>
    </row>
    <row r="26" spans="2:13" s="16" customFormat="1" ht="24.95" customHeight="1" x14ac:dyDescent="0.25">
      <c r="B26" s="20" t="s">
        <v>16</v>
      </c>
      <c r="C26" s="52"/>
      <c r="D26" s="53"/>
      <c r="E26" s="53"/>
      <c r="F26" s="53"/>
      <c r="G26" s="52"/>
      <c r="H26" s="54"/>
      <c r="I26" s="21"/>
      <c r="J26" s="21"/>
      <c r="K26" s="20"/>
      <c r="L26" s="55"/>
    </row>
    <row r="27" spans="2:13" x14ac:dyDescent="0.25">
      <c r="B27" s="23" t="s">
        <v>21</v>
      </c>
      <c r="C27" s="56" t="s">
        <v>4</v>
      </c>
      <c r="D27" s="57">
        <v>1E-3</v>
      </c>
      <c r="E27" s="57">
        <v>1.5E-3</v>
      </c>
      <c r="F27" s="57">
        <v>1.5E-3</v>
      </c>
      <c r="G27" s="56" t="s">
        <v>4</v>
      </c>
      <c r="H27" s="44" t="s">
        <v>37</v>
      </c>
      <c r="I27" s="24">
        <v>0.02</v>
      </c>
      <c r="J27" s="24">
        <v>0.02</v>
      </c>
      <c r="K27" s="27">
        <v>0</v>
      </c>
      <c r="L27" s="28" t="s">
        <v>42</v>
      </c>
      <c r="M27" s="58"/>
    </row>
    <row r="28" spans="2:13" x14ac:dyDescent="0.25">
      <c r="B28" s="29" t="s">
        <v>19</v>
      </c>
      <c r="C28" s="1">
        <v>6.75</v>
      </c>
      <c r="D28" s="1">
        <v>9.5</v>
      </c>
      <c r="E28" s="1">
        <v>12.5</v>
      </c>
      <c r="F28" s="1">
        <v>12.5</v>
      </c>
      <c r="G28" s="31" t="s">
        <v>4</v>
      </c>
      <c r="H28" s="1">
        <v>12.5</v>
      </c>
      <c r="I28" s="1">
        <v>5</v>
      </c>
      <c r="J28" s="1">
        <v>5</v>
      </c>
      <c r="K28" s="33"/>
      <c r="L28" s="59"/>
    </row>
    <row r="29" spans="2:13" x14ac:dyDescent="0.25">
      <c r="B29" s="35" t="s">
        <v>20</v>
      </c>
      <c r="C29" s="36" t="s">
        <v>4</v>
      </c>
      <c r="D29" s="46">
        <f>D28/D27</f>
        <v>9500</v>
      </c>
      <c r="E29" s="46">
        <f>E28/E27</f>
        <v>8333.3333333333339</v>
      </c>
      <c r="F29" s="46">
        <f>F28/F27</f>
        <v>8333.3333333333339</v>
      </c>
      <c r="G29" s="36" t="s">
        <v>4</v>
      </c>
      <c r="H29" s="36" t="str">
        <f>12.5/0.02&amp;" stocks"</f>
        <v>625 stocks</v>
      </c>
      <c r="I29" s="46">
        <f>I28/I27</f>
        <v>250</v>
      </c>
      <c r="J29" s="46">
        <f>J28/J27</f>
        <v>250</v>
      </c>
      <c r="K29" s="39"/>
      <c r="L29" s="60"/>
    </row>
    <row r="30" spans="2:13" ht="24.95" customHeight="1" x14ac:dyDescent="0.25">
      <c r="B30" s="41" t="s">
        <v>6</v>
      </c>
      <c r="C30" s="42"/>
      <c r="D30" s="43"/>
      <c r="E30" s="43"/>
      <c r="F30" s="43"/>
      <c r="G30" s="42"/>
      <c r="H30" s="42"/>
      <c r="I30" s="21"/>
      <c r="J30" s="21"/>
      <c r="K30" s="41"/>
      <c r="L30" s="22"/>
    </row>
    <row r="31" spans="2:13" x14ac:dyDescent="0.25">
      <c r="B31" s="23" t="s">
        <v>21</v>
      </c>
      <c r="C31" s="57">
        <v>1E-3</v>
      </c>
      <c r="D31" s="57">
        <v>1.5E-3</v>
      </c>
      <c r="E31" s="57">
        <v>1.5E-3</v>
      </c>
      <c r="F31" s="57">
        <v>1.5E-3</v>
      </c>
      <c r="G31" s="57">
        <v>1.5E-3</v>
      </c>
      <c r="H31" s="57">
        <v>1.8E-3</v>
      </c>
      <c r="I31" s="24">
        <v>0.01</v>
      </c>
      <c r="J31" s="24">
        <v>0.01</v>
      </c>
      <c r="K31" s="27" t="s">
        <v>7</v>
      </c>
      <c r="L31" s="28" t="s">
        <v>43</v>
      </c>
    </row>
    <row r="32" spans="2:13" x14ac:dyDescent="0.25">
      <c r="B32" s="29" t="s">
        <v>19</v>
      </c>
      <c r="C32" s="1">
        <v>6.75</v>
      </c>
      <c r="D32" s="1">
        <v>10</v>
      </c>
      <c r="E32" s="1">
        <v>12</v>
      </c>
      <c r="F32" s="1">
        <v>12</v>
      </c>
      <c r="G32" s="1">
        <v>12</v>
      </c>
      <c r="H32" s="1">
        <v>15</v>
      </c>
      <c r="I32" s="1">
        <v>2.5</v>
      </c>
      <c r="J32" s="1">
        <v>2.5</v>
      </c>
      <c r="K32" s="33"/>
      <c r="L32" s="59"/>
    </row>
    <row r="33" spans="2:12" x14ac:dyDescent="0.25">
      <c r="B33" s="35" t="s">
        <v>20</v>
      </c>
      <c r="C33" s="46">
        <v>10000</v>
      </c>
      <c r="D33" s="46">
        <f t="shared" ref="D33:J33" si="2">D32/D31</f>
        <v>6666.666666666667</v>
      </c>
      <c r="E33" s="46">
        <f t="shared" si="2"/>
        <v>8000</v>
      </c>
      <c r="F33" s="46">
        <f t="shared" si="2"/>
        <v>8000</v>
      </c>
      <c r="G33" s="46">
        <f t="shared" si="2"/>
        <v>8000</v>
      </c>
      <c r="H33" s="46">
        <f t="shared" si="2"/>
        <v>8333.3333333333339</v>
      </c>
      <c r="I33" s="46">
        <f t="shared" si="2"/>
        <v>250</v>
      </c>
      <c r="J33" s="46">
        <f t="shared" si="2"/>
        <v>250</v>
      </c>
      <c r="K33" s="39"/>
      <c r="L33" s="60"/>
    </row>
    <row r="34" spans="2:12" ht="24.95" customHeight="1" x14ac:dyDescent="0.25">
      <c r="B34" s="41" t="s">
        <v>17</v>
      </c>
      <c r="C34" s="42"/>
      <c r="D34" s="43"/>
      <c r="E34" s="43"/>
      <c r="F34" s="43"/>
      <c r="G34" s="42"/>
      <c r="H34" s="42"/>
      <c r="I34" s="21"/>
      <c r="J34" s="21"/>
      <c r="K34" s="41"/>
      <c r="L34" s="22"/>
    </row>
    <row r="35" spans="2:12" x14ac:dyDescent="0.25">
      <c r="B35" s="23" t="s">
        <v>21</v>
      </c>
      <c r="C35" s="24">
        <v>5.9999999999999995E-4</v>
      </c>
      <c r="D35" s="24">
        <v>1E-3</v>
      </c>
      <c r="E35" s="24">
        <v>1.5E-3</v>
      </c>
      <c r="F35" s="24">
        <v>1.5E-3</v>
      </c>
      <c r="G35" s="50" t="s">
        <v>4</v>
      </c>
      <c r="H35" s="24">
        <v>1.1999999999999999E-3</v>
      </c>
      <c r="I35" s="24">
        <v>0.02</v>
      </c>
      <c r="J35" s="24">
        <v>0.02</v>
      </c>
      <c r="K35" s="27">
        <f>6*1.23</f>
        <v>7.38</v>
      </c>
      <c r="L35" s="61" t="s">
        <v>44</v>
      </c>
    </row>
    <row r="36" spans="2:12" x14ac:dyDescent="0.25">
      <c r="B36" s="29" t="s">
        <v>19</v>
      </c>
      <c r="C36" s="1">
        <v>6.95</v>
      </c>
      <c r="D36" s="1">
        <v>11.95</v>
      </c>
      <c r="E36" s="30">
        <v>14.95</v>
      </c>
      <c r="F36" s="1">
        <v>14.95</v>
      </c>
      <c r="G36" s="45" t="s">
        <v>4</v>
      </c>
      <c r="H36" s="32">
        <v>14.95</v>
      </c>
      <c r="I36" s="1">
        <v>2.5</v>
      </c>
      <c r="J36" s="1">
        <v>2.5</v>
      </c>
      <c r="K36" s="33"/>
      <c r="L36" s="34"/>
    </row>
    <row r="37" spans="2:12" x14ac:dyDescent="0.25">
      <c r="B37" s="35" t="s">
        <v>20</v>
      </c>
      <c r="C37" s="46">
        <v>200000</v>
      </c>
      <c r="D37" s="46">
        <v>12000</v>
      </c>
      <c r="E37" s="37">
        <v>10000</v>
      </c>
      <c r="F37" s="46">
        <v>10000</v>
      </c>
      <c r="G37" s="36" t="s">
        <v>4</v>
      </c>
      <c r="H37" s="51">
        <v>12500</v>
      </c>
      <c r="I37" s="46">
        <f>I36/I35</f>
        <v>125</v>
      </c>
      <c r="J37" s="46">
        <f>J36/J35</f>
        <v>125</v>
      </c>
      <c r="K37" s="39"/>
      <c r="L37" s="40"/>
    </row>
    <row r="38" spans="2:12" ht="24.95" customHeight="1" x14ac:dyDescent="0.25">
      <c r="B38" s="41" t="s">
        <v>8</v>
      </c>
      <c r="C38" s="1"/>
      <c r="D38" s="1"/>
      <c r="E38" s="1"/>
      <c r="F38" s="1"/>
      <c r="G38" s="1"/>
      <c r="H38" s="1"/>
      <c r="I38" s="21"/>
      <c r="J38" s="21"/>
      <c r="K38" s="21"/>
      <c r="L38" s="22"/>
    </row>
    <row r="39" spans="2:12" x14ac:dyDescent="0.25">
      <c r="B39" s="23" t="s">
        <v>21</v>
      </c>
      <c r="C39" s="50" t="s">
        <v>4</v>
      </c>
      <c r="D39" s="24">
        <v>1.5E-3</v>
      </c>
      <c r="E39" s="24">
        <v>2.5000000000000001E-3</v>
      </c>
      <c r="F39" s="24">
        <v>2.5000000000000001E-3</v>
      </c>
      <c r="G39" s="50">
        <v>2.5000000000000001E-3</v>
      </c>
      <c r="H39" s="24">
        <v>2.5000000000000001E-3</v>
      </c>
      <c r="I39" s="24"/>
      <c r="J39" s="24"/>
      <c r="K39" s="27"/>
      <c r="L39" s="28" t="s">
        <v>45</v>
      </c>
    </row>
    <row r="40" spans="2:12" x14ac:dyDescent="0.25">
      <c r="B40" s="29" t="s">
        <v>19</v>
      </c>
      <c r="C40" s="1">
        <v>9.9</v>
      </c>
      <c r="D40" s="1">
        <v>15</v>
      </c>
      <c r="E40" s="30">
        <v>15</v>
      </c>
      <c r="F40" s="1">
        <v>25</v>
      </c>
      <c r="G40" s="1">
        <v>25</v>
      </c>
      <c r="H40" s="32">
        <v>25</v>
      </c>
      <c r="I40" s="1"/>
      <c r="J40" s="1"/>
      <c r="K40" s="33"/>
      <c r="L40" s="34"/>
    </row>
    <row r="41" spans="2:12" x14ac:dyDescent="0.25">
      <c r="B41" s="35" t="s">
        <v>20</v>
      </c>
      <c r="C41" s="36" t="s">
        <v>4</v>
      </c>
      <c r="D41" s="46">
        <f>D40/D39</f>
        <v>10000</v>
      </c>
      <c r="E41" s="37">
        <f>E40/E39</f>
        <v>6000</v>
      </c>
      <c r="F41" s="46">
        <f>F40/F39</f>
        <v>10000</v>
      </c>
      <c r="G41" s="46">
        <f>G40/G39</f>
        <v>10000</v>
      </c>
      <c r="H41" s="51">
        <f>H40/H39</f>
        <v>10000</v>
      </c>
      <c r="I41" s="46"/>
      <c r="J41" s="46"/>
      <c r="K41" s="39"/>
      <c r="L41" s="40"/>
    </row>
    <row r="42" spans="2:12" ht="24.95" customHeight="1" x14ac:dyDescent="0.25">
      <c r="B42" s="20" t="s">
        <v>9</v>
      </c>
      <c r="C42" s="62" t="s">
        <v>18</v>
      </c>
      <c r="D42" s="1"/>
      <c r="E42" s="1"/>
      <c r="F42" s="1"/>
      <c r="G42" s="1"/>
      <c r="H42" s="1"/>
      <c r="I42" s="21"/>
      <c r="J42" s="21"/>
      <c r="L42" s="22"/>
    </row>
    <row r="43" spans="2:12" x14ac:dyDescent="0.25">
      <c r="B43" s="23" t="s">
        <v>21</v>
      </c>
      <c r="C43" s="50">
        <v>1E-3</v>
      </c>
      <c r="D43" s="24">
        <v>1.5E-3</v>
      </c>
      <c r="E43" s="24">
        <v>1.5E-3</v>
      </c>
      <c r="F43" s="24">
        <v>1.5E-3</v>
      </c>
      <c r="G43" s="50" t="s">
        <v>3</v>
      </c>
      <c r="H43" s="24">
        <v>1.5E-3</v>
      </c>
      <c r="I43" s="24"/>
      <c r="J43" s="24"/>
      <c r="K43" s="27"/>
      <c r="L43" s="28" t="s">
        <v>46</v>
      </c>
    </row>
    <row r="44" spans="2:12" x14ac:dyDescent="0.25">
      <c r="B44" s="29" t="s">
        <v>19</v>
      </c>
      <c r="C44" s="1">
        <v>8</v>
      </c>
      <c r="D44" s="1">
        <v>15</v>
      </c>
      <c r="E44" s="30">
        <v>15</v>
      </c>
      <c r="F44" s="1">
        <v>15</v>
      </c>
      <c r="G44" s="31" t="s">
        <v>3</v>
      </c>
      <c r="H44" s="32">
        <v>15</v>
      </c>
      <c r="I44" s="1"/>
      <c r="J44" s="1"/>
      <c r="K44" s="33"/>
      <c r="L44" s="34"/>
    </row>
    <row r="45" spans="2:12" x14ac:dyDescent="0.25">
      <c r="B45" s="35" t="s">
        <v>20</v>
      </c>
      <c r="C45" s="36">
        <v>10000</v>
      </c>
      <c r="D45" s="36">
        <f>D44/D43</f>
        <v>10000</v>
      </c>
      <c r="E45" s="37">
        <f>E44/E43</f>
        <v>10000</v>
      </c>
      <c r="F45" s="36">
        <f>F44/F43</f>
        <v>10000</v>
      </c>
      <c r="G45" s="36" t="s">
        <v>3</v>
      </c>
      <c r="H45" s="51">
        <f>H44/H43</f>
        <v>10000</v>
      </c>
      <c r="I45" s="46"/>
      <c r="J45" s="46"/>
      <c r="K45" s="39"/>
      <c r="L45" s="40"/>
    </row>
    <row r="46" spans="2:12" ht="24.95" customHeight="1" x14ac:dyDescent="0.25">
      <c r="B46" s="20" t="s">
        <v>10</v>
      </c>
      <c r="C46" s="62" t="s">
        <v>18</v>
      </c>
      <c r="D46" s="1"/>
      <c r="E46" s="1"/>
      <c r="F46" s="1"/>
      <c r="G46" s="1"/>
      <c r="H46" s="1"/>
      <c r="I46" s="21"/>
      <c r="J46" s="21"/>
      <c r="L46" s="22"/>
    </row>
    <row r="47" spans="2:12" x14ac:dyDescent="0.25">
      <c r="B47" s="23" t="s">
        <v>21</v>
      </c>
      <c r="C47" s="50">
        <v>2E-3</v>
      </c>
      <c r="D47" s="24">
        <v>3.0000000000000001E-3</v>
      </c>
      <c r="E47" s="24">
        <v>4.0000000000000001E-3</v>
      </c>
      <c r="F47" s="24">
        <v>4.0000000000000001E-3</v>
      </c>
      <c r="G47" s="24">
        <v>4.0000000000000001E-3</v>
      </c>
      <c r="H47" s="24">
        <v>4.0000000000000001E-3</v>
      </c>
      <c r="I47" s="24"/>
      <c r="J47" s="24"/>
      <c r="K47" s="27">
        <v>35</v>
      </c>
      <c r="L47" s="28" t="s">
        <v>47</v>
      </c>
    </row>
    <row r="48" spans="2:12" x14ac:dyDescent="0.25">
      <c r="B48" s="29" t="s">
        <v>19</v>
      </c>
      <c r="C48" s="1">
        <v>9</v>
      </c>
      <c r="D48" s="1">
        <v>25</v>
      </c>
      <c r="E48" s="30">
        <v>25</v>
      </c>
      <c r="F48" s="1">
        <v>25</v>
      </c>
      <c r="G48" s="1">
        <v>25</v>
      </c>
      <c r="H48" s="32">
        <v>25</v>
      </c>
      <c r="I48" s="1"/>
      <c r="J48" s="1"/>
      <c r="K48" s="33"/>
      <c r="L48" s="34"/>
    </row>
    <row r="49" spans="2:12" x14ac:dyDescent="0.25">
      <c r="B49" s="35" t="s">
        <v>20</v>
      </c>
      <c r="C49" s="36">
        <f t="shared" ref="C49:H49" si="3">C48/C47</f>
        <v>4500</v>
      </c>
      <c r="D49" s="36">
        <f t="shared" si="3"/>
        <v>8333.3333333333339</v>
      </c>
      <c r="E49" s="37">
        <f t="shared" si="3"/>
        <v>6250</v>
      </c>
      <c r="F49" s="36">
        <f t="shared" si="3"/>
        <v>6250</v>
      </c>
      <c r="G49" s="36">
        <f t="shared" si="3"/>
        <v>6250</v>
      </c>
      <c r="H49" s="51">
        <f t="shared" si="3"/>
        <v>6250</v>
      </c>
      <c r="I49" s="46"/>
      <c r="J49" s="46"/>
      <c r="K49" s="39"/>
      <c r="L49" s="40"/>
    </row>
  </sheetData>
  <mergeCells count="30">
    <mergeCell ref="K43:K45"/>
    <mergeCell ref="L43:L45"/>
    <mergeCell ref="K47:K49"/>
    <mergeCell ref="L47:L49"/>
    <mergeCell ref="K31:K33"/>
    <mergeCell ref="L31:L33"/>
    <mergeCell ref="K35:K37"/>
    <mergeCell ref="L35:L37"/>
    <mergeCell ref="K39:K41"/>
    <mergeCell ref="L39:L41"/>
    <mergeCell ref="K19:K21"/>
    <mergeCell ref="L19:L21"/>
    <mergeCell ref="K23:K25"/>
    <mergeCell ref="L23:L25"/>
    <mergeCell ref="K27:K29"/>
    <mergeCell ref="L27:L29"/>
    <mergeCell ref="L4:L5"/>
    <mergeCell ref="K7:K9"/>
    <mergeCell ref="L7:L9"/>
    <mergeCell ref="K11:K13"/>
    <mergeCell ref="L11:L13"/>
    <mergeCell ref="K15:K17"/>
    <mergeCell ref="L15:L17"/>
    <mergeCell ref="K3:K5"/>
    <mergeCell ref="E4:E5"/>
    <mergeCell ref="F4:F5"/>
    <mergeCell ref="G4:G5"/>
    <mergeCell ref="H4:H5"/>
    <mergeCell ref="I4:I5"/>
    <mergeCell ref="J4: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Gonçalo Figueiredo</dc:creator>
  <cp:lastModifiedBy>Gonçalo Figueiredo</cp:lastModifiedBy>
  <dcterms:created xsi:type="dcterms:W3CDTF">2020-05-12T07:49:56Z</dcterms:created>
  <dcterms:modified xsi:type="dcterms:W3CDTF">2020-05-12T08:11:12Z</dcterms:modified>
</cp:coreProperties>
</file>